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defaultThemeVersion="166925"/>
  <mc:AlternateContent xmlns:mc="http://schemas.openxmlformats.org/markup-compatibility/2006">
    <mc:Choice Requires="x15">
      <x15ac:absPath xmlns:x15ac="http://schemas.microsoft.com/office/spreadsheetml/2010/11/ac" url="C:\Users\kadono\Desktop\"/>
    </mc:Choice>
  </mc:AlternateContent>
  <xr:revisionPtr revIDLastSave="2" documentId="13_ncr:1_{D68D7CAC-FFDF-4E37-B24F-AA448438A9B9}" xr6:coauthVersionLast="47" xr6:coauthVersionMax="47" xr10:uidLastSave="{745A021A-F48A-47C7-BA50-B705DC29498C}"/>
  <bookViews>
    <workbookView xWindow="-110" yWindow="-110" windowWidth="19420" windowHeight="11500" firstSheet="1" activeTab="2" xr2:uid="{7D5C8F09-DE41-4251-BB27-84EB0F367170}"/>
  </bookViews>
  <sheets>
    <sheet name="利用規約" sheetId="4" r:id="rId1"/>
    <sheet name="計算シート" sheetId="1" r:id="rId2"/>
    <sheet name="マニュアル"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C10" i="1"/>
  <c r="C4" i="1"/>
  <c r="C5" i="1" s="1"/>
  <c r="C11" i="1" s="1"/>
  <c r="D11" i="1" l="1"/>
  <c r="C6" i="1"/>
  <c r="C7" i="1"/>
</calcChain>
</file>

<file path=xl/sharedStrings.xml><?xml version="1.0" encoding="utf-8"?>
<sst xmlns="http://schemas.openxmlformats.org/spreadsheetml/2006/main" count="36" uniqueCount="36">
  <si>
    <t>●注意事項</t>
  </si>
  <si>
    <t>再配布は原則認めておりません。</t>
    <phoneticPr fontId="2"/>
  </si>
  <si>
    <t>算定式は以下の資料を元に作成しています。</t>
  </si>
  <si>
    <t>https://www.pref.kagoshima.jp/ah01/infra/tochi-kensetu/nyusatu/documents/104683_20240122090119-1.pdf</t>
    <phoneticPr fontId="2"/>
  </si>
  <si>
    <t>こちらのExcleの計算式はコンプケアによる解釈により作成しており、発注者との相違が有る場合もあります。</t>
  </si>
  <si>
    <t>●免責事項</t>
  </si>
  <si>
    <t>当Excelを利用した事によるお客様及び第三者の損害につき、結果的損害、付随的損害及び逸失利益を含め、一切の補償・賠償を行いません。</t>
  </si>
  <si>
    <t>当Excelを利用することにより他者との間で生じた紛争等に関して、一切責任を負わないものとします。</t>
  </si>
  <si>
    <t>当Excelを利用した事による直接的、間接的に生じる結果又は本規定に従って行った行為の結果について、</t>
  </si>
  <si>
    <t>お客様又はその他いかなる者に対しても、原因を問わず、いかなる責任も負わないものとします。</t>
  </si>
  <si>
    <t>・太枠内青色部分のみ入力</t>
    <rPh sb="1" eb="3">
      <t>フトワク</t>
    </rPh>
    <rPh sb="3" eb="4">
      <t>ウチ</t>
    </rPh>
    <rPh sb="4" eb="5">
      <t>アオ</t>
    </rPh>
    <rPh sb="5" eb="6">
      <t>イロ</t>
    </rPh>
    <rPh sb="6" eb="8">
      <t>ブブン</t>
    </rPh>
    <rPh sb="10" eb="12">
      <t>ニュウリョク</t>
    </rPh>
    <phoneticPr fontId="2"/>
  </si>
  <si>
    <t>予定価格(a)</t>
    <rPh sb="0" eb="4">
      <t>ヨテイカカク</t>
    </rPh>
    <phoneticPr fontId="2"/>
  </si>
  <si>
    <r>
      <t>工事費</t>
    </r>
    <r>
      <rPr>
        <sz val="11"/>
        <color rgb="FFFF0000"/>
        <rFont val="游ゴシック"/>
        <family val="3"/>
        <charset val="128"/>
        <scheme val="minor"/>
      </rPr>
      <t>（工事価格+消費税）</t>
    </r>
    <rPh sb="0" eb="3">
      <t>コウジヒ</t>
    </rPh>
    <rPh sb="4" eb="8">
      <t>コウジカカク</t>
    </rPh>
    <rPh sb="9" eb="12">
      <t>ショウヒゼイ</t>
    </rPh>
    <phoneticPr fontId="2"/>
  </si>
  <si>
    <t>K</t>
    <phoneticPr fontId="2"/>
  </si>
  <si>
    <t>設計書からの計算値(b)</t>
    <rPh sb="0" eb="3">
      <t>セッケイショ</t>
    </rPh>
    <rPh sb="6" eb="9">
      <t>ケイサンチ</t>
    </rPh>
    <phoneticPr fontId="2"/>
  </si>
  <si>
    <t>直接工事費×97%
共通仮設費×90%
現場管理費×90%
一般管理費×75%</t>
    <rPh sb="0" eb="2">
      <t>チョクセツ</t>
    </rPh>
    <rPh sb="2" eb="5">
      <t>コウジヒ</t>
    </rPh>
    <rPh sb="10" eb="15">
      <t>キョウツウカセツヒ</t>
    </rPh>
    <rPh sb="20" eb="25">
      <t>ゲンバカンリヒ</t>
    </rPh>
    <rPh sb="30" eb="35">
      <t>イッパンカンリヒ</t>
    </rPh>
    <phoneticPr fontId="2"/>
  </si>
  <si>
    <t>⑤</t>
    <phoneticPr fontId="2"/>
  </si>
  <si>
    <t>最低制限価格基礎額</t>
    <rPh sb="0" eb="6">
      <t>サイテイセイゲンカカク</t>
    </rPh>
    <rPh sb="6" eb="9">
      <t>キソガク</t>
    </rPh>
    <phoneticPr fontId="2"/>
  </si>
  <si>
    <t>K×1.10（少数以下切り捨て）</t>
    <rPh sb="7" eb="11">
      <t>ショウスウイカ</t>
    </rPh>
    <rPh sb="11" eb="12">
      <t>キ</t>
    </rPh>
    <rPh sb="13" eb="14">
      <t>ス</t>
    </rPh>
    <phoneticPr fontId="2"/>
  </si>
  <si>
    <t>⑥</t>
    <phoneticPr fontId="2"/>
  </si>
  <si>
    <t>最低制限価格</t>
    <rPh sb="0" eb="6">
      <t>サイテイセイゲンカカク</t>
    </rPh>
    <phoneticPr fontId="2"/>
  </si>
  <si>
    <t>⑤を千円未満切上げ</t>
    <rPh sb="2" eb="6">
      <t>センエンミマン</t>
    </rPh>
    <rPh sb="6" eb="8">
      <t>キリア</t>
    </rPh>
    <phoneticPr fontId="2"/>
  </si>
  <si>
    <t>⑦</t>
    <phoneticPr fontId="2"/>
  </si>
  <si>
    <t>最低制限価格の100/110</t>
    <rPh sb="0" eb="6">
      <t>サイテイセイゲンカカク</t>
    </rPh>
    <phoneticPr fontId="2"/>
  </si>
  <si>
    <t>⑥×100÷110（少数以下切上げ）</t>
    <rPh sb="10" eb="14">
      <t>ショウスウイカ</t>
    </rPh>
    <rPh sb="14" eb="16">
      <t>キリア</t>
    </rPh>
    <phoneticPr fontId="2"/>
  </si>
  <si>
    <t>最低制限価格の割合</t>
    <rPh sb="0" eb="6">
      <t>サイテイセイゲンカカク</t>
    </rPh>
    <rPh sb="7" eb="9">
      <t>ワリアイ</t>
    </rPh>
    <phoneticPr fontId="2"/>
  </si>
  <si>
    <t>⑥÷予定価格（少数以下切り捨て）</t>
    <rPh sb="2" eb="6">
      <t>ヨテイカカク</t>
    </rPh>
    <rPh sb="7" eb="11">
      <t>ショウスウイカ</t>
    </rPh>
    <rPh sb="11" eb="12">
      <t>キ</t>
    </rPh>
    <rPh sb="13" eb="14">
      <t>ス</t>
    </rPh>
    <phoneticPr fontId="2"/>
  </si>
  <si>
    <t>最低制限価格が予定価格の7.5～9.2/10の範囲内にあることの確認</t>
  </si>
  <si>
    <t>予定価格の7.5/10</t>
  </si>
  <si>
    <t>　↓</t>
    <phoneticPr fontId="2"/>
  </si>
  <si>
    <t>最低制限価格</t>
  </si>
  <si>
    <t>予定価格の9.2/10</t>
  </si>
  <si>
    <t>①計算シートのC2セルに工事費（工事価格+消費税）を入力する。</t>
    <rPh sb="1" eb="3">
      <t>ケイサン</t>
    </rPh>
    <rPh sb="12" eb="15">
      <t>コウジヒ</t>
    </rPh>
    <rPh sb="16" eb="20">
      <t>コウジカカク</t>
    </rPh>
    <rPh sb="21" eb="24">
      <t>ショウヒゼイ</t>
    </rPh>
    <rPh sb="26" eb="28">
      <t>ニュウリョク</t>
    </rPh>
    <phoneticPr fontId="2"/>
  </si>
  <si>
    <t>②計算シートのC3セルに、みつもりくんie2で算出した金額を入力する。</t>
    <rPh sb="1" eb="3">
      <t>ケイサン</t>
    </rPh>
    <rPh sb="23" eb="25">
      <t>サンシュツ</t>
    </rPh>
    <rPh sb="27" eb="29">
      <t>キンガク</t>
    </rPh>
    <rPh sb="30" eb="32">
      <t>ニュウリョク</t>
    </rPh>
    <phoneticPr fontId="2"/>
  </si>
  <si>
    <t>③計算結果はC6セルに表示される。</t>
    <rPh sb="1" eb="5">
      <t>ケイサンケッカ</t>
    </rPh>
    <rPh sb="11" eb="13">
      <t>ヒョウジ</t>
    </rPh>
    <phoneticPr fontId="2"/>
  </si>
  <si>
    <t>④予定価格調書（契約規則11条関係第２号様式）に記載する最低制限価格の割合はC7セルに表示される。</t>
    <rPh sb="43" eb="45">
      <t>ヒョウジ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</si>
</sst>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u/>
      <sz val="11"/>
      <color theme="10"/>
      <name val="游ゴシック"/>
      <family val="2"/>
      <charset val="128"/>
      <scheme val="minor"/>
    </font>
    <font>
      <sz val="11"/>
      <color rgb="FF000000"/>
      <name val="游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7" tint="0.59999389629810485"/>
        <bgColor indexed="64"/>
      </patternFill>
    </fill>
    <fill>
      <patternFill patternType="solid">
        <fgColor rgb="FFDDEBF7"/>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24">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2" xfId="0" applyBorder="1">
      <alignment vertical="center"/>
    </xf>
    <xf numFmtId="38" fontId="0" fillId="0" borderId="3" xfId="1" applyFont="1" applyFill="1" applyBorder="1">
      <alignment vertical="center"/>
    </xf>
    <xf numFmtId="38" fontId="0" fillId="2" borderId="5" xfId="1" applyFont="1" applyFill="1" applyBorder="1" applyProtection="1">
      <alignment vertical="center"/>
      <protection locked="0"/>
    </xf>
    <xf numFmtId="38" fontId="0" fillId="0" borderId="8" xfId="1" applyFont="1" applyFill="1" applyBorder="1">
      <alignment vertical="center"/>
    </xf>
    <xf numFmtId="9" fontId="0" fillId="0" borderId="3" xfId="2" applyFont="1" applyFill="1" applyBorder="1">
      <alignment vertical="center"/>
    </xf>
    <xf numFmtId="0" fontId="4" fillId="0" borderId="0" xfId="3">
      <alignment vertical="center"/>
    </xf>
    <xf numFmtId="0" fontId="4" fillId="0" borderId="0" xfId="3" applyFill="1">
      <alignment vertical="center"/>
    </xf>
    <xf numFmtId="38" fontId="0" fillId="3" borderId="5" xfId="1" applyFont="1" applyFill="1" applyBorder="1">
      <alignment vertical="center"/>
    </xf>
    <xf numFmtId="0" fontId="5" fillId="0" borderId="0" xfId="0" applyFont="1">
      <alignment vertical="center"/>
    </xf>
    <xf numFmtId="0" fontId="5" fillId="0" borderId="1" xfId="0" applyFont="1" applyBorder="1">
      <alignment vertical="center"/>
    </xf>
    <xf numFmtId="3" fontId="5" fillId="4" borderId="1" xfId="0" applyNumberFormat="1" applyFont="1" applyFill="1" applyBorder="1">
      <alignment vertical="center"/>
    </xf>
    <xf numFmtId="3" fontId="5" fillId="4" borderId="2" xfId="0" applyNumberFormat="1" applyFont="1" applyFill="1" applyBorder="1">
      <alignment vertical="center"/>
    </xf>
    <xf numFmtId="0" fontId="5" fillId="3" borderId="9" xfId="0" applyFont="1" applyFill="1" applyBorder="1" applyAlignment="1">
      <alignment horizontal="center" vertical="center"/>
    </xf>
    <xf numFmtId="0" fontId="0" fillId="0" borderId="6" xfId="0" applyBorder="1" applyAlignment="1">
      <alignment vertical="center" wrapText="1"/>
    </xf>
    <xf numFmtId="0" fontId="0" fillId="0" borderId="4" xfId="0" applyBorder="1" applyAlignment="1">
      <alignment vertical="center" wrapText="1"/>
    </xf>
    <xf numFmtId="0" fontId="0" fillId="0" borderId="6" xfId="0" applyBorder="1" applyAlignment="1">
      <alignment vertical="center"/>
    </xf>
    <xf numFmtId="0" fontId="0" fillId="0" borderId="4" xfId="0" applyBorder="1" applyAlignment="1">
      <alignment vertical="center"/>
    </xf>
    <xf numFmtId="0" fontId="0" fillId="0" borderId="2" xfId="0" applyBorder="1" applyAlignment="1">
      <alignment vertical="center"/>
    </xf>
    <xf numFmtId="176" fontId="0" fillId="0" borderId="2" xfId="0" applyNumberFormat="1" applyBorder="1" applyAlignment="1">
      <alignment vertical="center"/>
    </xf>
    <xf numFmtId="176" fontId="0" fillId="0" borderId="4" xfId="0" applyNumberFormat="1" applyBorder="1" applyAlignment="1">
      <alignment vertical="center"/>
    </xf>
    <xf numFmtId="0" fontId="0" fillId="0" borderId="7" xfId="0" applyBorder="1" applyAlignment="1">
      <alignment vertical="center"/>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187740</xdr:colOff>
      <xdr:row>1</xdr:row>
      <xdr:rowOff>115957</xdr:rowOff>
    </xdr:from>
    <xdr:to>
      <xdr:col>7</xdr:col>
      <xdr:colOff>278422</xdr:colOff>
      <xdr:row>11</xdr:row>
      <xdr:rowOff>74545</xdr:rowOff>
    </xdr:to>
    <xdr:pic>
      <xdr:nvPicPr>
        <xdr:cNvPr id="4" name="図 3">
          <a:extLst>
            <a:ext uri="{FF2B5EF4-FFF2-40B4-BE49-F238E27FC236}">
              <a16:creationId xmlns:a16="http://schemas.microsoft.com/office/drawing/2014/main" id="{61A40B75-2E7B-16C3-9C8E-0F4F1370DD69}"/>
            </a:ext>
          </a:extLst>
        </xdr:cNvPr>
        <xdr:cNvPicPr>
          <a:picLocks noChangeAspect="1"/>
        </xdr:cNvPicPr>
      </xdr:nvPicPr>
      <xdr:blipFill>
        <a:blip xmlns:r="http://schemas.openxmlformats.org/officeDocument/2006/relationships" r:embed="rId1"/>
        <a:stretch>
          <a:fillRect/>
        </a:stretch>
      </xdr:blipFill>
      <xdr:spPr>
        <a:xfrm>
          <a:off x="187740" y="347870"/>
          <a:ext cx="4674140" cy="2277718"/>
        </a:xfrm>
        <a:prstGeom prst="rect">
          <a:avLst/>
        </a:prstGeom>
      </xdr:spPr>
    </xdr:pic>
    <xdr:clientData/>
  </xdr:twoCellAnchor>
  <xdr:twoCellAnchor>
    <xdr:from>
      <xdr:col>3</xdr:col>
      <xdr:colOff>149089</xdr:colOff>
      <xdr:row>3</xdr:row>
      <xdr:rowOff>63752</xdr:rowOff>
    </xdr:from>
    <xdr:to>
      <xdr:col>4</xdr:col>
      <xdr:colOff>342348</xdr:colOff>
      <xdr:row>4</xdr:row>
      <xdr:rowOff>66261</xdr:rowOff>
    </xdr:to>
    <xdr:sp macro="" textlink="">
      <xdr:nvSpPr>
        <xdr:cNvPr id="3" name="正方形/長方形 2">
          <a:extLst>
            <a:ext uri="{FF2B5EF4-FFF2-40B4-BE49-F238E27FC236}">
              <a16:creationId xmlns:a16="http://schemas.microsoft.com/office/drawing/2014/main" id="{215F7AFE-4FBA-7101-ACC8-F5BC2C49A610}"/>
            </a:ext>
          </a:extLst>
        </xdr:cNvPr>
        <xdr:cNvSpPr/>
      </xdr:nvSpPr>
      <xdr:spPr>
        <a:xfrm>
          <a:off x="2136915" y="742926"/>
          <a:ext cx="855868" cy="22890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216264</xdr:colOff>
      <xdr:row>1</xdr:row>
      <xdr:rowOff>53971</xdr:rowOff>
    </xdr:from>
    <xdr:to>
      <xdr:col>18</xdr:col>
      <xdr:colOff>544594</xdr:colOff>
      <xdr:row>19</xdr:row>
      <xdr:rowOff>12146</xdr:rowOff>
    </xdr:to>
    <xdr:pic>
      <xdr:nvPicPr>
        <xdr:cNvPr id="5" name="図 4">
          <a:extLst>
            <a:ext uri="{FF2B5EF4-FFF2-40B4-BE49-F238E27FC236}">
              <a16:creationId xmlns:a16="http://schemas.microsoft.com/office/drawing/2014/main" id="{534FBAB6-2917-2F51-F1D6-19D1300CD578}"/>
            </a:ext>
          </a:extLst>
        </xdr:cNvPr>
        <xdr:cNvPicPr>
          <a:picLocks noChangeAspect="1"/>
        </xdr:cNvPicPr>
      </xdr:nvPicPr>
      <xdr:blipFill>
        <a:blip xmlns:r="http://schemas.openxmlformats.org/officeDocument/2006/relationships" r:embed="rId2"/>
        <a:stretch>
          <a:fillRect/>
        </a:stretch>
      </xdr:blipFill>
      <xdr:spPr>
        <a:xfrm>
          <a:off x="5450873" y="285884"/>
          <a:ext cx="6868416" cy="4135785"/>
        </a:xfrm>
        <a:prstGeom prst="rect">
          <a:avLst/>
        </a:prstGeom>
      </xdr:spPr>
    </xdr:pic>
    <xdr:clientData/>
  </xdr:twoCellAnchor>
  <xdr:twoCellAnchor>
    <xdr:from>
      <xdr:col>9</xdr:col>
      <xdr:colOff>510086</xdr:colOff>
      <xdr:row>15</xdr:row>
      <xdr:rowOff>8193</xdr:rowOff>
    </xdr:from>
    <xdr:to>
      <xdr:col>10</xdr:col>
      <xdr:colOff>549828</xdr:colOff>
      <xdr:row>15</xdr:row>
      <xdr:rowOff>165651</xdr:rowOff>
    </xdr:to>
    <xdr:sp macro="" textlink="">
      <xdr:nvSpPr>
        <xdr:cNvPr id="6" name="正方形/長方形 5">
          <a:extLst>
            <a:ext uri="{FF2B5EF4-FFF2-40B4-BE49-F238E27FC236}">
              <a16:creationId xmlns:a16="http://schemas.microsoft.com/office/drawing/2014/main" id="{DF8784E6-B9D9-4AEC-9403-294E520C7164}"/>
            </a:ext>
          </a:extLst>
        </xdr:cNvPr>
        <xdr:cNvSpPr/>
      </xdr:nvSpPr>
      <xdr:spPr>
        <a:xfrm>
          <a:off x="6399021" y="3486889"/>
          <a:ext cx="694068" cy="157458"/>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207065</xdr:colOff>
      <xdr:row>22</xdr:row>
      <xdr:rowOff>74544</xdr:rowOff>
    </xdr:from>
    <xdr:to>
      <xdr:col>7</xdr:col>
      <xdr:colOff>297747</xdr:colOff>
      <xdr:row>32</xdr:row>
      <xdr:rowOff>29957</xdr:rowOff>
    </xdr:to>
    <xdr:pic>
      <xdr:nvPicPr>
        <xdr:cNvPr id="7" name="図 6">
          <a:extLst>
            <a:ext uri="{FF2B5EF4-FFF2-40B4-BE49-F238E27FC236}">
              <a16:creationId xmlns:a16="http://schemas.microsoft.com/office/drawing/2014/main" id="{4A0471A9-0CA5-4E98-8AAA-986CB6841BCA}"/>
            </a:ext>
          </a:extLst>
        </xdr:cNvPr>
        <xdr:cNvPicPr>
          <a:picLocks noChangeAspect="1"/>
        </xdr:cNvPicPr>
      </xdr:nvPicPr>
      <xdr:blipFill>
        <a:blip xmlns:r="http://schemas.openxmlformats.org/officeDocument/2006/relationships" r:embed="rId1"/>
        <a:stretch>
          <a:fillRect/>
        </a:stretch>
      </xdr:blipFill>
      <xdr:spPr>
        <a:xfrm>
          <a:off x="207065" y="5176631"/>
          <a:ext cx="4667790" cy="2277718"/>
        </a:xfrm>
        <a:prstGeom prst="rect">
          <a:avLst/>
        </a:prstGeom>
      </xdr:spPr>
    </xdr:pic>
    <xdr:clientData/>
  </xdr:twoCellAnchor>
  <xdr:twoCellAnchor>
    <xdr:from>
      <xdr:col>3</xdr:col>
      <xdr:colOff>170760</xdr:colOff>
      <xdr:row>25</xdr:row>
      <xdr:rowOff>29956</xdr:rowOff>
    </xdr:from>
    <xdr:to>
      <xdr:col>4</xdr:col>
      <xdr:colOff>339587</xdr:colOff>
      <xdr:row>28</xdr:row>
      <xdr:rowOff>124239</xdr:rowOff>
    </xdr:to>
    <xdr:sp macro="" textlink="">
      <xdr:nvSpPr>
        <xdr:cNvPr id="8" name="正方形/長方形 7">
          <a:extLst>
            <a:ext uri="{FF2B5EF4-FFF2-40B4-BE49-F238E27FC236}">
              <a16:creationId xmlns:a16="http://schemas.microsoft.com/office/drawing/2014/main" id="{5110D6C3-A266-4B06-8C67-B482B6A2D8B8}"/>
            </a:ext>
          </a:extLst>
        </xdr:cNvPr>
        <xdr:cNvSpPr/>
      </xdr:nvSpPr>
      <xdr:spPr>
        <a:xfrm>
          <a:off x="2133738" y="5827782"/>
          <a:ext cx="823153" cy="79002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0</xdr:colOff>
      <xdr:row>22</xdr:row>
      <xdr:rowOff>0</xdr:rowOff>
    </xdr:from>
    <xdr:to>
      <xdr:col>16</xdr:col>
      <xdr:colOff>544699</xdr:colOff>
      <xdr:row>49</xdr:row>
      <xdr:rowOff>168620</xdr:rowOff>
    </xdr:to>
    <xdr:pic>
      <xdr:nvPicPr>
        <xdr:cNvPr id="9" name="図 8">
          <a:extLst>
            <a:ext uri="{FF2B5EF4-FFF2-40B4-BE49-F238E27FC236}">
              <a16:creationId xmlns:a16="http://schemas.microsoft.com/office/drawing/2014/main" id="{F67012B9-DF75-B45F-4004-672170DA18EB}"/>
            </a:ext>
          </a:extLst>
        </xdr:cNvPr>
        <xdr:cNvPicPr>
          <a:picLocks noChangeAspect="1"/>
        </xdr:cNvPicPr>
      </xdr:nvPicPr>
      <xdr:blipFill>
        <a:blip xmlns:r="http://schemas.openxmlformats.org/officeDocument/2006/relationships" r:embed="rId3"/>
        <a:stretch>
          <a:fillRect/>
        </a:stretch>
      </xdr:blipFill>
      <xdr:spPr>
        <a:xfrm>
          <a:off x="5234609" y="5102087"/>
          <a:ext cx="5782482" cy="6430272"/>
        </a:xfrm>
        <a:prstGeom prst="rect">
          <a:avLst/>
        </a:prstGeom>
      </xdr:spPr>
    </xdr:pic>
    <xdr:clientData/>
  </xdr:twoCellAnchor>
  <xdr:twoCellAnchor>
    <xdr:from>
      <xdr:col>14</xdr:col>
      <xdr:colOff>217279</xdr:colOff>
      <xdr:row>45</xdr:row>
      <xdr:rowOff>124241</xdr:rowOff>
    </xdr:from>
    <xdr:to>
      <xdr:col>16</xdr:col>
      <xdr:colOff>33131</xdr:colOff>
      <xdr:row>46</xdr:row>
      <xdr:rowOff>66262</xdr:rowOff>
    </xdr:to>
    <xdr:sp macro="" textlink="">
      <xdr:nvSpPr>
        <xdr:cNvPr id="10" name="正方形/長方形 9">
          <a:extLst>
            <a:ext uri="{FF2B5EF4-FFF2-40B4-BE49-F238E27FC236}">
              <a16:creationId xmlns:a16="http://schemas.microsoft.com/office/drawing/2014/main" id="{CA8CE101-9FAC-4023-B0D2-95B4426FBF94}"/>
            </a:ext>
          </a:extLst>
        </xdr:cNvPr>
        <xdr:cNvSpPr/>
      </xdr:nvSpPr>
      <xdr:spPr>
        <a:xfrm>
          <a:off x="9377844" y="10560328"/>
          <a:ext cx="1124504" cy="17393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182217</xdr:colOff>
      <xdr:row>53</xdr:row>
      <xdr:rowOff>124239</xdr:rowOff>
    </xdr:from>
    <xdr:to>
      <xdr:col>7</xdr:col>
      <xdr:colOff>266549</xdr:colOff>
      <xdr:row>63</xdr:row>
      <xdr:rowOff>73301</xdr:rowOff>
    </xdr:to>
    <xdr:pic>
      <xdr:nvPicPr>
        <xdr:cNvPr id="11" name="図 10">
          <a:extLst>
            <a:ext uri="{FF2B5EF4-FFF2-40B4-BE49-F238E27FC236}">
              <a16:creationId xmlns:a16="http://schemas.microsoft.com/office/drawing/2014/main" id="{7CAE34B1-1B80-404A-AAFD-8361B50B15BE}"/>
            </a:ext>
          </a:extLst>
        </xdr:cNvPr>
        <xdr:cNvPicPr>
          <a:picLocks noChangeAspect="1"/>
        </xdr:cNvPicPr>
      </xdr:nvPicPr>
      <xdr:blipFill>
        <a:blip xmlns:r="http://schemas.openxmlformats.org/officeDocument/2006/relationships" r:embed="rId1"/>
        <a:stretch>
          <a:fillRect/>
        </a:stretch>
      </xdr:blipFill>
      <xdr:spPr>
        <a:xfrm>
          <a:off x="182217" y="12415630"/>
          <a:ext cx="4664615" cy="2268193"/>
        </a:xfrm>
        <a:prstGeom prst="rect">
          <a:avLst/>
        </a:prstGeom>
      </xdr:spPr>
    </xdr:pic>
    <xdr:clientData/>
  </xdr:twoCellAnchor>
  <xdr:twoCellAnchor>
    <xdr:from>
      <xdr:col>3</xdr:col>
      <xdr:colOff>145912</xdr:colOff>
      <xdr:row>61</xdr:row>
      <xdr:rowOff>87934</xdr:rowOff>
    </xdr:from>
    <xdr:to>
      <xdr:col>4</xdr:col>
      <xdr:colOff>314739</xdr:colOff>
      <xdr:row>62</xdr:row>
      <xdr:rowOff>82826</xdr:rowOff>
    </xdr:to>
    <xdr:sp macro="" textlink="">
      <xdr:nvSpPr>
        <xdr:cNvPr id="12" name="正方形/長方形 11">
          <a:extLst>
            <a:ext uri="{FF2B5EF4-FFF2-40B4-BE49-F238E27FC236}">
              <a16:creationId xmlns:a16="http://schemas.microsoft.com/office/drawing/2014/main" id="{EA51282A-472E-4B45-BD61-A0358496CE65}"/>
            </a:ext>
          </a:extLst>
        </xdr:cNvPr>
        <xdr:cNvSpPr/>
      </xdr:nvSpPr>
      <xdr:spPr>
        <a:xfrm>
          <a:off x="2108890" y="14234630"/>
          <a:ext cx="823153" cy="22680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182218</xdr:colOff>
      <xdr:row>66</xdr:row>
      <xdr:rowOff>132522</xdr:rowOff>
    </xdr:from>
    <xdr:to>
      <xdr:col>7</xdr:col>
      <xdr:colOff>266550</xdr:colOff>
      <xdr:row>76</xdr:row>
      <xdr:rowOff>87935</xdr:rowOff>
    </xdr:to>
    <xdr:pic>
      <xdr:nvPicPr>
        <xdr:cNvPr id="13" name="図 12">
          <a:extLst>
            <a:ext uri="{FF2B5EF4-FFF2-40B4-BE49-F238E27FC236}">
              <a16:creationId xmlns:a16="http://schemas.microsoft.com/office/drawing/2014/main" id="{EBD951D0-0909-42A9-8612-28447ECE482B}"/>
            </a:ext>
          </a:extLst>
        </xdr:cNvPr>
        <xdr:cNvPicPr>
          <a:picLocks noChangeAspect="1"/>
        </xdr:cNvPicPr>
      </xdr:nvPicPr>
      <xdr:blipFill>
        <a:blip xmlns:r="http://schemas.openxmlformats.org/officeDocument/2006/relationships" r:embed="rId1"/>
        <a:stretch>
          <a:fillRect/>
        </a:stretch>
      </xdr:blipFill>
      <xdr:spPr>
        <a:xfrm>
          <a:off x="182218" y="15438783"/>
          <a:ext cx="4664615" cy="2268193"/>
        </a:xfrm>
        <a:prstGeom prst="rect">
          <a:avLst/>
        </a:prstGeom>
      </xdr:spPr>
    </xdr:pic>
    <xdr:clientData/>
  </xdr:twoCellAnchor>
  <xdr:twoCellAnchor>
    <xdr:from>
      <xdr:col>3</xdr:col>
      <xdr:colOff>152261</xdr:colOff>
      <xdr:row>75</xdr:row>
      <xdr:rowOff>77718</xdr:rowOff>
    </xdr:from>
    <xdr:to>
      <xdr:col>4</xdr:col>
      <xdr:colOff>321088</xdr:colOff>
      <xdr:row>76</xdr:row>
      <xdr:rowOff>78960</xdr:rowOff>
    </xdr:to>
    <xdr:sp macro="" textlink="">
      <xdr:nvSpPr>
        <xdr:cNvPr id="14" name="正方形/長方形 13">
          <a:extLst>
            <a:ext uri="{FF2B5EF4-FFF2-40B4-BE49-F238E27FC236}">
              <a16:creationId xmlns:a16="http://schemas.microsoft.com/office/drawing/2014/main" id="{2777736F-E10A-4C2C-AC6C-4469C634E8F0}"/>
            </a:ext>
          </a:extLst>
        </xdr:cNvPr>
        <xdr:cNvSpPr/>
      </xdr:nvSpPr>
      <xdr:spPr>
        <a:xfrm>
          <a:off x="2115239" y="17471196"/>
          <a:ext cx="823153" cy="23315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ref.kagoshima.jp/ah01/infra/tochi-kensetu/nyusatu/documents/104683_20240122090119-1.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675E8-EFBA-43AF-97F4-23DD32708384}">
  <dimension ref="A2:A16"/>
  <sheetViews>
    <sheetView showGridLines="0" workbookViewId="0">
      <selection activeCell="E7" sqref="E7"/>
    </sheetView>
  </sheetViews>
  <sheetFormatPr defaultRowHeight="18"/>
  <sheetData>
    <row r="2" spans="1:1">
      <c r="A2" t="s">
        <v>0</v>
      </c>
    </row>
    <row r="4" spans="1:1">
      <c r="A4" t="s">
        <v>1</v>
      </c>
    </row>
    <row r="6" spans="1:1">
      <c r="A6" t="s">
        <v>2</v>
      </c>
    </row>
    <row r="7" spans="1:1">
      <c r="A7" s="9" t="s">
        <v>3</v>
      </c>
    </row>
    <row r="8" spans="1:1">
      <c r="A8" s="8"/>
    </row>
    <row r="9" spans="1:1">
      <c r="A9" t="s">
        <v>4</v>
      </c>
    </row>
    <row r="11" spans="1:1">
      <c r="A11" t="s">
        <v>5</v>
      </c>
    </row>
    <row r="13" spans="1:1">
      <c r="A13" t="s">
        <v>6</v>
      </c>
    </row>
    <row r="14" spans="1:1">
      <c r="A14" t="s">
        <v>7</v>
      </c>
    </row>
    <row r="15" spans="1:1">
      <c r="A15" t="s">
        <v>8</v>
      </c>
    </row>
    <row r="16" spans="1:1">
      <c r="A16" t="s">
        <v>9</v>
      </c>
    </row>
  </sheetData>
  <sheetProtection algorithmName="SHA-512" hashValue="S4/wa4LlJKCTAQxkXMkN+Dl2s58MK6OwE5XGCsgWj6rvA6MM/Cx+119nsv47DUPJ4VW49nhqtW/6FPLBEyPB/w==" saltValue="SWv/vK9Me60LFlJi99qzww==" spinCount="100000" sheet="1" objects="1" scenarios="1"/>
  <phoneticPr fontId="2"/>
  <hyperlinks>
    <hyperlink ref="A7" r:id="rId1" xr:uid="{8E991D50-3035-464C-988F-48B79B7E937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5AA2E-4763-49A5-BAEA-6E99CEC19E9A}">
  <dimension ref="A1:E12"/>
  <sheetViews>
    <sheetView showGridLines="0" zoomScale="115" zoomScaleNormal="115" workbookViewId="0">
      <selection activeCell="E18" sqref="E18"/>
    </sheetView>
  </sheetViews>
  <sheetFormatPr defaultRowHeight="18"/>
  <cols>
    <col min="1" max="1" width="3.375" bestFit="1" customWidth="1"/>
    <col min="2" max="2" width="22.75" bestFit="1" customWidth="1"/>
    <col min="3" max="3" width="12.875" bestFit="1" customWidth="1"/>
    <col min="4" max="4" width="7.875" customWidth="1"/>
    <col min="5" max="5" width="21.625" customWidth="1"/>
  </cols>
  <sheetData>
    <row r="1" spans="1:5" ht="18.600000000000001" thickBot="1">
      <c r="A1" t="s">
        <v>10</v>
      </c>
    </row>
    <row r="2" spans="1:5" ht="18.95" thickTop="1" thickBot="1">
      <c r="A2" s="1"/>
      <c r="B2" s="3" t="s">
        <v>11</v>
      </c>
      <c r="C2" s="5"/>
      <c r="D2" s="18" t="s">
        <v>12</v>
      </c>
      <c r="E2" s="19"/>
    </row>
    <row r="3" spans="1:5" ht="72.95" customHeight="1" thickTop="1" thickBot="1">
      <c r="A3" s="2" t="s">
        <v>13</v>
      </c>
      <c r="B3" s="3" t="s">
        <v>14</v>
      </c>
      <c r="C3" s="5"/>
      <c r="D3" s="16" t="s">
        <v>15</v>
      </c>
      <c r="E3" s="17"/>
    </row>
    <row r="4" spans="1:5" ht="18.600000000000001" thickTop="1">
      <c r="A4" s="2" t="s">
        <v>16</v>
      </c>
      <c r="B4" s="1" t="s">
        <v>17</v>
      </c>
      <c r="C4" s="4">
        <f>ROUNDDOWN(C3*1.1,0)</f>
        <v>0</v>
      </c>
      <c r="D4" s="20" t="s">
        <v>18</v>
      </c>
      <c r="E4" s="19"/>
    </row>
    <row r="5" spans="1:5" ht="18.600000000000001" thickBot="1">
      <c r="A5" s="2" t="s">
        <v>19</v>
      </c>
      <c r="B5" s="1" t="s">
        <v>20</v>
      </c>
      <c r="C5" s="6">
        <f>ROUNDUP(C4,-3)</f>
        <v>0</v>
      </c>
      <c r="D5" s="21" t="s">
        <v>21</v>
      </c>
      <c r="E5" s="22"/>
    </row>
    <row r="6" spans="1:5" ht="18.95" thickTop="1" thickBot="1">
      <c r="A6" s="2" t="s">
        <v>22</v>
      </c>
      <c r="B6" s="3" t="s">
        <v>23</v>
      </c>
      <c r="C6" s="10">
        <f>ROUNDUP(C5*100/110,0)</f>
        <v>0</v>
      </c>
      <c r="D6" s="23" t="s">
        <v>24</v>
      </c>
      <c r="E6" s="19"/>
    </row>
    <row r="7" spans="1:5" ht="18.600000000000001" thickTop="1">
      <c r="A7" s="2"/>
      <c r="B7" s="1" t="s">
        <v>25</v>
      </c>
      <c r="C7" s="7" t="e">
        <f>ROUNDDOWN(C5/C2,2)</f>
        <v>#DIV/0!</v>
      </c>
      <c r="D7" s="20" t="s">
        <v>26</v>
      </c>
      <c r="E7" s="19"/>
    </row>
    <row r="9" spans="1:5">
      <c r="B9" s="11" t="s">
        <v>27</v>
      </c>
      <c r="C9" s="11"/>
      <c r="D9" s="11"/>
      <c r="E9" s="11"/>
    </row>
    <row r="10" spans="1:5" ht="18.600000000000001" thickBot="1">
      <c r="B10" s="12" t="s">
        <v>28</v>
      </c>
      <c r="C10" s="13">
        <f>ROUNDUP(C2*0.75,-3)</f>
        <v>0</v>
      </c>
      <c r="D10" s="11" t="s">
        <v>29</v>
      </c>
    </row>
    <row r="11" spans="1:5" ht="18.600000000000001" thickBot="1">
      <c r="B11" s="12" t="s">
        <v>30</v>
      </c>
      <c r="C11" s="14">
        <f>C5</f>
        <v>0</v>
      </c>
      <c r="D11" s="15" t="str">
        <f>IF(AND(C11&gt;=C10,C11&lt;=C12),"範囲内","範囲外")</f>
        <v>範囲内</v>
      </c>
    </row>
    <row r="12" spans="1:5">
      <c r="B12" s="12" t="s">
        <v>31</v>
      </c>
      <c r="C12" s="13">
        <f>ROUNDUP(C2*0.92,-3)</f>
        <v>0</v>
      </c>
      <c r="D12" s="11"/>
    </row>
  </sheetData>
  <sheetProtection algorithmName="SHA-512" hashValue="6GbkmoH2BDQEIL8qVbR0C2XJKytzpFulZVt1Dq7zFV1sClAUMRs9WCE3ZeW5l3Ozv7SnEKDtZj3oplDfF2BHVA==" saltValue="ddYHIh+ls+oXc7KyYhEHYA==" spinCount="100000" sheet="1" objects="1" scenarios="1"/>
  <mergeCells count="6">
    <mergeCell ref="D2:E2"/>
    <mergeCell ref="D7:E7"/>
    <mergeCell ref="D6:E6"/>
    <mergeCell ref="D5:E5"/>
    <mergeCell ref="D4:E4"/>
    <mergeCell ref="D3:E3"/>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3736E-5D3A-4E07-B8BC-F7AB50C74B1C}">
  <dimension ref="A1:A66"/>
  <sheetViews>
    <sheetView showGridLines="0" tabSelected="1" zoomScale="70" zoomScaleNormal="70" workbookViewId="0"/>
  </sheetViews>
  <sheetFormatPr defaultRowHeight="18"/>
  <sheetData>
    <row r="1" spans="1:1">
      <c r="A1" t="s">
        <v>32</v>
      </c>
    </row>
    <row r="22" spans="1:1">
      <c r="A22" t="s">
        <v>33</v>
      </c>
    </row>
    <row r="53" spans="1:1">
      <c r="A53" t="s">
        <v>34</v>
      </c>
    </row>
    <row r="66" spans="1:1">
      <c r="A66" t="s">
        <v>35</v>
      </c>
    </row>
  </sheetData>
  <sheetProtection algorithmName="SHA-512" hashValue="YN1bJL7jWXEfqM5szc30xdjDmeRV2TXnYJqvpcaxG9ReQhXz5GRGIfANRdoH4jtpajxMbhsBgIC0Rm+LHI83fA==" saltValue="H6uuzkkaGguxenu3Hz602Q==" spinCount="100000" sheet="1" objects="1" scenarios="1"/>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角野健太</dc:creator>
  <cp:keywords/>
  <dc:description/>
  <cp:lastModifiedBy>牛木直人</cp:lastModifiedBy>
  <cp:revision/>
  <dcterms:created xsi:type="dcterms:W3CDTF">2025-02-21T03:44:02Z</dcterms:created>
  <dcterms:modified xsi:type="dcterms:W3CDTF">2025-09-02T07:17:55Z</dcterms:modified>
  <cp:category/>
  <cp:contentStatus/>
</cp:coreProperties>
</file>